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378\Documents\MASTER_CURVE\"/>
    </mc:Choice>
  </mc:AlternateContent>
  <bookViews>
    <workbookView xWindow="0" yWindow="0" windowWidth="28800" windowHeight="13725"/>
  </bookViews>
  <sheets>
    <sheet name="Foglio1" sheetId="1" r:id="rId1"/>
  </sheets>
  <definedNames>
    <definedName name="solver_adj" localSheetId="0" hidden="1">Foglio1!$Z$7:$AA$7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Foglio1!$AA$28</definedName>
    <definedName name="solver_pre" localSheetId="0" hidden="1">0.000001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3" i="1" l="1"/>
  <c r="AE14" i="1"/>
  <c r="AF14" i="1" s="1"/>
  <c r="AG14" i="1" s="1"/>
  <c r="AE15" i="1"/>
  <c r="AF15" i="1" s="1"/>
  <c r="AG15" i="1" s="1"/>
  <c r="AE16" i="1"/>
  <c r="AE17" i="1"/>
  <c r="AE18" i="1"/>
  <c r="AF18" i="1" s="1"/>
  <c r="AG18" i="1" s="1"/>
  <c r="AE19" i="1"/>
  <c r="AF19" i="1" s="1"/>
  <c r="AG19" i="1" s="1"/>
  <c r="AE20" i="1"/>
  <c r="AE21" i="1"/>
  <c r="AE22" i="1"/>
  <c r="AF22" i="1" s="1"/>
  <c r="AG22" i="1" s="1"/>
  <c r="AE23" i="1"/>
  <c r="AF23" i="1" s="1"/>
  <c r="AG23" i="1" s="1"/>
  <c r="AE24" i="1"/>
  <c r="AE25" i="1"/>
  <c r="AE26" i="1"/>
  <c r="AF26" i="1" s="1"/>
  <c r="AG26" i="1" s="1"/>
  <c r="AE27" i="1"/>
  <c r="AF27" i="1" s="1"/>
  <c r="AG27" i="1" s="1"/>
  <c r="AE12" i="1"/>
  <c r="AF13" i="1"/>
  <c r="AG13" i="1" s="1"/>
  <c r="AF16" i="1"/>
  <c r="AG16" i="1" s="1"/>
  <c r="AF17" i="1"/>
  <c r="AG17" i="1" s="1"/>
  <c r="AF20" i="1"/>
  <c r="AG20" i="1" s="1"/>
  <c r="AF21" i="1"/>
  <c r="AG21" i="1" s="1"/>
  <c r="AF24" i="1"/>
  <c r="AG24" i="1" s="1"/>
  <c r="AF25" i="1"/>
  <c r="AG25" i="1" s="1"/>
  <c r="AF12" i="1"/>
  <c r="AG12" i="1" s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12" i="1"/>
  <c r="M10" i="1"/>
  <c r="L10" i="1"/>
  <c r="K10" i="1"/>
  <c r="J10" i="1"/>
  <c r="Y13" i="1"/>
  <c r="Z13" i="1" s="1"/>
  <c r="AA13" i="1" s="1"/>
  <c r="Y14" i="1"/>
  <c r="Z14" i="1" s="1"/>
  <c r="AA14" i="1" s="1"/>
  <c r="Y15" i="1"/>
  <c r="Z15" i="1" s="1"/>
  <c r="AA15" i="1" s="1"/>
  <c r="Y16" i="1"/>
  <c r="Z16" i="1" s="1"/>
  <c r="AA16" i="1" s="1"/>
  <c r="Y17" i="1"/>
  <c r="Z17" i="1" s="1"/>
  <c r="AA17" i="1" s="1"/>
  <c r="Y18" i="1"/>
  <c r="Z18" i="1" s="1"/>
  <c r="AA18" i="1" s="1"/>
  <c r="Y19" i="1"/>
  <c r="Z19" i="1" s="1"/>
  <c r="AA19" i="1" s="1"/>
  <c r="Y20" i="1"/>
  <c r="Z20" i="1" s="1"/>
  <c r="AA20" i="1" s="1"/>
  <c r="Y21" i="1"/>
  <c r="Z21" i="1" s="1"/>
  <c r="AA21" i="1" s="1"/>
  <c r="Y22" i="1"/>
  <c r="Z22" i="1" s="1"/>
  <c r="AA22" i="1" s="1"/>
  <c r="Y23" i="1"/>
  <c r="Z23" i="1" s="1"/>
  <c r="AA23" i="1" s="1"/>
  <c r="Y24" i="1"/>
  <c r="Z24" i="1" s="1"/>
  <c r="AA24" i="1" s="1"/>
  <c r="Y25" i="1"/>
  <c r="Z25" i="1" s="1"/>
  <c r="AA25" i="1" s="1"/>
  <c r="Y26" i="1"/>
  <c r="Z26" i="1" s="1"/>
  <c r="AA26" i="1" s="1"/>
  <c r="Y27" i="1"/>
  <c r="Z27" i="1" s="1"/>
  <c r="AA27" i="1" s="1"/>
  <c r="Y12" i="1"/>
  <c r="Z12" i="1" s="1"/>
  <c r="AA12" i="1" s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12" i="1"/>
  <c r="V25" i="1"/>
  <c r="V26" i="1"/>
  <c r="V27" i="1"/>
  <c r="V24" i="1"/>
  <c r="V21" i="1"/>
  <c r="V22" i="1"/>
  <c r="V23" i="1"/>
  <c r="V20" i="1"/>
  <c r="V17" i="1"/>
  <c r="V18" i="1"/>
  <c r="V19" i="1"/>
  <c r="V16" i="1"/>
  <c r="H10" i="1"/>
  <c r="G10" i="1"/>
  <c r="F10" i="1"/>
  <c r="E10" i="1"/>
  <c r="V13" i="1"/>
  <c r="V14" i="1"/>
  <c r="V15" i="1"/>
  <c r="V12" i="1"/>
  <c r="AG28" i="1" l="1"/>
  <c r="AA28" i="1"/>
  <c r="X7" i="1"/>
</calcChain>
</file>

<file path=xl/sharedStrings.xml><?xml version="1.0" encoding="utf-8"?>
<sst xmlns="http://schemas.openxmlformats.org/spreadsheetml/2006/main" count="12" uniqueCount="11">
  <si>
    <t>SCORIE</t>
  </si>
  <si>
    <t>NORMALI</t>
  </si>
  <si>
    <t>MASTER CURVE</t>
  </si>
  <si>
    <t>A minimo Modulo</t>
  </si>
  <si>
    <t>Dmodulo</t>
  </si>
  <si>
    <t>HERTZ</t>
  </si>
  <si>
    <t>LOG</t>
  </si>
  <si>
    <t>EMISURATO</t>
  </si>
  <si>
    <t>E MODELLO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</si>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</sst>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/>
              <a:t>CONGLOMERATO CON SCORIE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T=5° 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Foglio1!$C$5:$C$8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Foglio1!$E$5:$E$8</c:f>
              <c:numCache>
                <c:formatCode>General</c:formatCode>
                <c:ptCount val="4"/>
                <c:pt idx="0">
                  <c:v>25230</c:v>
                </c:pt>
                <c:pt idx="1">
                  <c:v>23800</c:v>
                </c:pt>
                <c:pt idx="2">
                  <c:v>21144</c:v>
                </c:pt>
                <c:pt idx="3">
                  <c:v>16273</c:v>
                </c:pt>
              </c:numCache>
            </c:numRef>
          </c:yVal>
          <c:smooth val="1"/>
        </c:ser>
        <c:ser>
          <c:idx val="1"/>
          <c:order val="1"/>
          <c:tx>
            <c:v>T= 10° 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Foglio1!$C$5:$C$8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Foglio1!$F$5:$F$8</c:f>
              <c:numCache>
                <c:formatCode>General</c:formatCode>
                <c:ptCount val="4"/>
                <c:pt idx="0">
                  <c:v>20918</c:v>
                </c:pt>
                <c:pt idx="1">
                  <c:v>19620</c:v>
                </c:pt>
                <c:pt idx="2">
                  <c:v>16826</c:v>
                </c:pt>
                <c:pt idx="3">
                  <c:v>12163</c:v>
                </c:pt>
              </c:numCache>
            </c:numRef>
          </c:yVal>
          <c:smooth val="1"/>
        </c:ser>
        <c:ser>
          <c:idx val="2"/>
          <c:order val="2"/>
          <c:tx>
            <c:v>T= 20° 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Foglio1!$C$5:$C$8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Foglio1!$G$5:$G$8</c:f>
              <c:numCache>
                <c:formatCode>General</c:formatCode>
                <c:ptCount val="4"/>
                <c:pt idx="0">
                  <c:v>11903</c:v>
                </c:pt>
                <c:pt idx="1">
                  <c:v>10534</c:v>
                </c:pt>
                <c:pt idx="2">
                  <c:v>8000</c:v>
                </c:pt>
                <c:pt idx="3">
                  <c:v>5235</c:v>
                </c:pt>
              </c:numCache>
            </c:numRef>
          </c:yVal>
          <c:smooth val="1"/>
        </c:ser>
        <c:ser>
          <c:idx val="3"/>
          <c:order val="3"/>
          <c:tx>
            <c:v>T= 30° 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Foglio1!$C$5:$C$8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Foglio1!$H$5:$H$8</c:f>
              <c:numCache>
                <c:formatCode>General</c:formatCode>
                <c:ptCount val="4"/>
                <c:pt idx="0">
                  <c:v>8038</c:v>
                </c:pt>
                <c:pt idx="1">
                  <c:v>7095</c:v>
                </c:pt>
                <c:pt idx="2">
                  <c:v>5121</c:v>
                </c:pt>
                <c:pt idx="3">
                  <c:v>3353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924224"/>
        <c:axId val="287924616"/>
      </c:scatterChart>
      <c:valAx>
        <c:axId val="287924224"/>
        <c:scaling>
          <c:logBase val="10"/>
          <c:orientation val="minMax"/>
          <c:max val="10000"/>
          <c:min val="1.0000000000000003E-4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FREQUENZA  HZ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7924616"/>
        <c:crosses val="autoZero"/>
        <c:crossBetween val="midCat"/>
      </c:valAx>
      <c:valAx>
        <c:axId val="287924616"/>
        <c:scaling>
          <c:logBase val="10"/>
          <c:orientation val="minMax"/>
          <c:max val="100000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 Mpa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7924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CONGLOMERATO CON SCORIE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287925400"/>
        <c:axId val="288711736"/>
      </c:scatterChart>
      <c:valAx>
        <c:axId val="287925400"/>
        <c:scaling>
          <c:logBase val="10"/>
          <c:orientation val="minMax"/>
          <c:max val="10000"/>
          <c:min val="1.0000000000000003E-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FREQUENZA  HZ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8711736"/>
        <c:crosses val="autoZero"/>
        <c:crossBetween val="midCat"/>
      </c:valAx>
      <c:valAx>
        <c:axId val="288711736"/>
        <c:scaling>
          <c:logBase val="10"/>
          <c:orientation val="minMax"/>
          <c:max val="100000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 Mpa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79254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/>
              <a:t>CONGLOMERATO CON INERTI NATURALI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T=5° 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Foglio1!$C$5:$C$8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Foglio1!$J$5:$J$8</c:f>
              <c:numCache>
                <c:formatCode>General</c:formatCode>
                <c:ptCount val="4"/>
                <c:pt idx="0">
                  <c:v>21320</c:v>
                </c:pt>
                <c:pt idx="1">
                  <c:v>21159</c:v>
                </c:pt>
                <c:pt idx="2">
                  <c:v>19587</c:v>
                </c:pt>
                <c:pt idx="3">
                  <c:v>17147</c:v>
                </c:pt>
              </c:numCache>
            </c:numRef>
          </c:yVal>
          <c:smooth val="1"/>
        </c:ser>
        <c:ser>
          <c:idx val="1"/>
          <c:order val="1"/>
          <c:tx>
            <c:v>T=10° 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Foglio1!$C$5:$C$8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Foglio1!$K$5:$K$8</c:f>
              <c:numCache>
                <c:formatCode>General</c:formatCode>
                <c:ptCount val="4"/>
                <c:pt idx="0">
                  <c:v>18583</c:v>
                </c:pt>
                <c:pt idx="1">
                  <c:v>17824</c:v>
                </c:pt>
                <c:pt idx="2">
                  <c:v>15983</c:v>
                </c:pt>
                <c:pt idx="3">
                  <c:v>13150</c:v>
                </c:pt>
              </c:numCache>
            </c:numRef>
          </c:yVal>
          <c:smooth val="1"/>
        </c:ser>
        <c:ser>
          <c:idx val="2"/>
          <c:order val="2"/>
          <c:tx>
            <c:v>T=20°C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Foglio1!$C$5:$C$8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Foglio1!$L$5:$L$8</c:f>
              <c:numCache>
                <c:formatCode>General</c:formatCode>
                <c:ptCount val="4"/>
                <c:pt idx="0">
                  <c:v>13942</c:v>
                </c:pt>
                <c:pt idx="1">
                  <c:v>12721</c:v>
                </c:pt>
                <c:pt idx="2">
                  <c:v>10868</c:v>
                </c:pt>
                <c:pt idx="3">
                  <c:v>8000</c:v>
                </c:pt>
              </c:numCache>
            </c:numRef>
          </c:yVal>
          <c:smooth val="1"/>
        </c:ser>
        <c:ser>
          <c:idx val="3"/>
          <c:order val="3"/>
          <c:tx>
            <c:v>T=30° 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Foglio1!$C$5:$C$8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Foglio1!$M$5:$M$8</c:f>
              <c:numCache>
                <c:formatCode>General</c:formatCode>
                <c:ptCount val="4"/>
                <c:pt idx="0">
                  <c:v>7913</c:v>
                </c:pt>
                <c:pt idx="1">
                  <c:v>6944</c:v>
                </c:pt>
                <c:pt idx="2">
                  <c:v>5234</c:v>
                </c:pt>
                <c:pt idx="3">
                  <c:v>3273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8714088"/>
        <c:axId val="288714480"/>
      </c:scatterChart>
      <c:valAx>
        <c:axId val="288714088"/>
        <c:scaling>
          <c:logBase val="10"/>
          <c:orientation val="minMax"/>
          <c:max val="10000"/>
          <c:min val="1.0000000000000003E-4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FREQUENZA  HZ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8714480"/>
        <c:crosses val="autoZero"/>
        <c:crossBetween val="midCat"/>
      </c:valAx>
      <c:valAx>
        <c:axId val="288714480"/>
        <c:scaling>
          <c:logBase val="10"/>
          <c:orientation val="minMax"/>
          <c:max val="100000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 Mpa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8714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CONGLOMERATO CON SCORIE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Foglio1!$C$5:$C$8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Foglio1!$E$5:$E$8</c:f>
              <c:numCache>
                <c:formatCode>General</c:formatCode>
                <c:ptCount val="4"/>
                <c:pt idx="0">
                  <c:v>25230</c:v>
                </c:pt>
                <c:pt idx="1">
                  <c:v>23800</c:v>
                </c:pt>
                <c:pt idx="2">
                  <c:v>21144</c:v>
                </c:pt>
                <c:pt idx="3">
                  <c:v>16273</c:v>
                </c:pt>
              </c:numCache>
            </c:numRef>
          </c:yVal>
          <c:smooth val="0"/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Foglio1!$C$5:$C$8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Foglio1!$F$5:$F$8</c:f>
              <c:numCache>
                <c:formatCode>General</c:formatCode>
                <c:ptCount val="4"/>
                <c:pt idx="0">
                  <c:v>20918</c:v>
                </c:pt>
                <c:pt idx="1">
                  <c:v>19620</c:v>
                </c:pt>
                <c:pt idx="2">
                  <c:v>16826</c:v>
                </c:pt>
                <c:pt idx="3">
                  <c:v>12163</c:v>
                </c:pt>
              </c:numCache>
            </c:numRef>
          </c:yVal>
          <c:smooth val="0"/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Foglio1!$C$5:$C$8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Foglio1!$G$5:$G$8</c:f>
              <c:numCache>
                <c:formatCode>General</c:formatCode>
                <c:ptCount val="4"/>
                <c:pt idx="0">
                  <c:v>11903</c:v>
                </c:pt>
                <c:pt idx="1">
                  <c:v>10534</c:v>
                </c:pt>
                <c:pt idx="2">
                  <c:v>8000</c:v>
                </c:pt>
                <c:pt idx="3">
                  <c:v>5235</c:v>
                </c:pt>
              </c:numCache>
            </c:numRef>
          </c:yVal>
          <c:smooth val="0"/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Foglio1!$C$5:$C$8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Foglio1!$H$5:$H$8</c:f>
              <c:numCache>
                <c:formatCode>General</c:formatCode>
                <c:ptCount val="4"/>
                <c:pt idx="0">
                  <c:v>8038</c:v>
                </c:pt>
                <c:pt idx="1">
                  <c:v>7095</c:v>
                </c:pt>
                <c:pt idx="2">
                  <c:v>5121</c:v>
                </c:pt>
                <c:pt idx="3">
                  <c:v>3353</c:v>
                </c:pt>
              </c:numCache>
            </c:numRef>
          </c:yVal>
          <c:smooth val="0"/>
        </c:ser>
        <c:ser>
          <c:idx val="4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Foglio1!$C$5:$C$8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Foglio1!$I$5:$I$8</c:f>
              <c:numCache>
                <c:formatCode>General</c:formatCode>
                <c:ptCount val="4"/>
              </c:numCache>
            </c:numRef>
          </c:yVal>
          <c:smooth val="0"/>
        </c:ser>
        <c:ser>
          <c:idx val="5"/>
          <c:order val="5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Foglio1!$C$5:$C$8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Foglio1!$J$5:$J$8</c:f>
              <c:numCache>
                <c:formatCode>General</c:formatCode>
                <c:ptCount val="4"/>
                <c:pt idx="0">
                  <c:v>21320</c:v>
                </c:pt>
                <c:pt idx="1">
                  <c:v>21159</c:v>
                </c:pt>
                <c:pt idx="2">
                  <c:v>19587</c:v>
                </c:pt>
                <c:pt idx="3">
                  <c:v>17147</c:v>
                </c:pt>
              </c:numCache>
            </c:numRef>
          </c:yVal>
          <c:smooth val="0"/>
        </c:ser>
        <c:ser>
          <c:idx val="6"/>
          <c:order val="6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Foglio1!$C$5:$C$8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Foglio1!$K$5:$K$8</c:f>
              <c:numCache>
                <c:formatCode>General</c:formatCode>
                <c:ptCount val="4"/>
                <c:pt idx="0">
                  <c:v>18583</c:v>
                </c:pt>
                <c:pt idx="1">
                  <c:v>17824</c:v>
                </c:pt>
                <c:pt idx="2">
                  <c:v>15983</c:v>
                </c:pt>
                <c:pt idx="3">
                  <c:v>13150</c:v>
                </c:pt>
              </c:numCache>
            </c:numRef>
          </c:yVal>
          <c:smooth val="0"/>
        </c:ser>
        <c:ser>
          <c:idx val="7"/>
          <c:order val="7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Foglio1!$C$5:$C$8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Foglio1!$L$5:$L$8</c:f>
              <c:numCache>
                <c:formatCode>General</c:formatCode>
                <c:ptCount val="4"/>
                <c:pt idx="0">
                  <c:v>13942</c:v>
                </c:pt>
                <c:pt idx="1">
                  <c:v>12721</c:v>
                </c:pt>
                <c:pt idx="2">
                  <c:v>10868</c:v>
                </c:pt>
                <c:pt idx="3">
                  <c:v>8000</c:v>
                </c:pt>
              </c:numCache>
            </c:numRef>
          </c:yVal>
          <c:smooth val="0"/>
        </c:ser>
        <c:ser>
          <c:idx val="8"/>
          <c:order val="8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Foglio1!$C$5:$C$8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Foglio1!$M$5:$M$8</c:f>
              <c:numCache>
                <c:formatCode>General</c:formatCode>
                <c:ptCount val="4"/>
                <c:pt idx="0">
                  <c:v>7913</c:v>
                </c:pt>
                <c:pt idx="1">
                  <c:v>6944</c:v>
                </c:pt>
                <c:pt idx="2">
                  <c:v>5234</c:v>
                </c:pt>
                <c:pt idx="3">
                  <c:v>3273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8715264"/>
        <c:axId val="290305432"/>
      </c:scatterChart>
      <c:valAx>
        <c:axId val="288715264"/>
        <c:scaling>
          <c:logBase val="10"/>
          <c:orientation val="minMax"/>
          <c:max val="10000"/>
          <c:min val="1.0000000000000003E-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FREQUENZA  HZ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0305432"/>
        <c:crosses val="autoZero"/>
        <c:crossBetween val="midCat"/>
      </c:valAx>
      <c:valAx>
        <c:axId val="290305432"/>
        <c:scaling>
          <c:logBase val="10"/>
          <c:orientation val="minMax"/>
          <c:max val="100000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 Mpa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8715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Foglio1!$V$12:$V$27</c:f>
              <c:numCache>
                <c:formatCode>General</c:formatCode>
                <c:ptCount val="16"/>
                <c:pt idx="0">
                  <c:v>1</c:v>
                </c:pt>
                <c:pt idx="1">
                  <c:v>0.69897000433601886</c:v>
                </c:pt>
                <c:pt idx="2">
                  <c:v>0</c:v>
                </c:pt>
                <c:pt idx="3">
                  <c:v>-1</c:v>
                </c:pt>
                <c:pt idx="4">
                  <c:v>4.7012987012987013</c:v>
                </c:pt>
                <c:pt idx="5">
                  <c:v>4.4002687056347201</c:v>
                </c:pt>
                <c:pt idx="6">
                  <c:v>3.7012987012987013</c:v>
                </c:pt>
                <c:pt idx="7">
                  <c:v>2.7012987012987013</c:v>
                </c:pt>
                <c:pt idx="8">
                  <c:v>3.3170731707317072</c:v>
                </c:pt>
                <c:pt idx="9">
                  <c:v>3.0160431750677259</c:v>
                </c:pt>
                <c:pt idx="10">
                  <c:v>2.3170731707317072</c:v>
                </c:pt>
                <c:pt idx="11">
                  <c:v>1.3170731707317072</c:v>
                </c:pt>
                <c:pt idx="12">
                  <c:v>-0.86274509803921573</c:v>
                </c:pt>
                <c:pt idx="13">
                  <c:v>-1.163775093703197</c:v>
                </c:pt>
                <c:pt idx="14">
                  <c:v>-1.8627450980392157</c:v>
                </c:pt>
                <c:pt idx="15">
                  <c:v>-2.8627450980392157</c:v>
                </c:pt>
              </c:numCache>
            </c:numRef>
          </c:xVal>
          <c:yVal>
            <c:numRef>
              <c:f>Foglio1!$Z$12:$Z$27</c:f>
              <c:numCache>
                <c:formatCode>General</c:formatCode>
                <c:ptCount val="16"/>
                <c:pt idx="0">
                  <c:v>4.0865292902310877</c:v>
                </c:pt>
                <c:pt idx="1">
                  <c:v>4.0446293680503826</c:v>
                </c:pt>
                <c:pt idx="2">
                  <c:v>3.9391592202388814</c:v>
                </c:pt>
                <c:pt idx="3">
                  <c:v>3.790186061760267</c:v>
                </c:pt>
                <c:pt idx="4">
                  <c:v>4.320909895925384</c:v>
                </c:pt>
                <c:pt idx="5">
                  <c:v>4.3158026194045958</c:v>
                </c:pt>
                <c:pt idx="6">
                  <c:v>4.2984194623978897</c:v>
                </c:pt>
                <c:pt idx="7">
                  <c:v>4.2529576567316418</c:v>
                </c:pt>
                <c:pt idx="8">
                  <c:v>4.284426858396027</c:v>
                </c:pt>
                <c:pt idx="9">
                  <c:v>4.2705988205609415</c:v>
                </c:pt>
                <c:pt idx="10">
                  <c:v>4.226352116494895</c:v>
                </c:pt>
                <c:pt idx="11">
                  <c:v>4.1270919975331086</c:v>
                </c:pt>
                <c:pt idx="12">
                  <c:v>3.8093080662204284</c:v>
                </c:pt>
                <c:pt idx="13">
                  <c:v>3.7682242664893089</c:v>
                </c:pt>
                <c:pt idx="14">
                  <c:v>3.686854999877931</c:v>
                </c:pt>
                <c:pt idx="15">
                  <c:v>3.6077553887274871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826944"/>
        <c:axId val="282826552"/>
      </c:scatterChart>
      <c:valAx>
        <c:axId val="282826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2826552"/>
        <c:crosses val="autoZero"/>
        <c:crossBetween val="midCat"/>
      </c:valAx>
      <c:valAx>
        <c:axId val="282826552"/>
        <c:scaling>
          <c:orientation val="minMax"/>
          <c:min val="3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2826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MASTER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INERTI NORMALI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Foglio1!$V$12:$V$27</c:f>
              <c:numCache>
                <c:formatCode>General</c:formatCode>
                <c:ptCount val="16"/>
                <c:pt idx="0">
                  <c:v>1</c:v>
                </c:pt>
                <c:pt idx="1">
                  <c:v>0.69897000433601886</c:v>
                </c:pt>
                <c:pt idx="2">
                  <c:v>0</c:v>
                </c:pt>
                <c:pt idx="3">
                  <c:v>-1</c:v>
                </c:pt>
                <c:pt idx="4">
                  <c:v>4.7012987012987013</c:v>
                </c:pt>
                <c:pt idx="5">
                  <c:v>4.4002687056347201</c:v>
                </c:pt>
                <c:pt idx="6">
                  <c:v>3.7012987012987013</c:v>
                </c:pt>
                <c:pt idx="7">
                  <c:v>2.7012987012987013</c:v>
                </c:pt>
                <c:pt idx="8">
                  <c:v>3.3170731707317072</c:v>
                </c:pt>
                <c:pt idx="9">
                  <c:v>3.0160431750677259</c:v>
                </c:pt>
                <c:pt idx="10">
                  <c:v>2.3170731707317072</c:v>
                </c:pt>
                <c:pt idx="11">
                  <c:v>1.3170731707317072</c:v>
                </c:pt>
                <c:pt idx="12">
                  <c:v>-0.86274509803921573</c:v>
                </c:pt>
                <c:pt idx="13">
                  <c:v>-1.163775093703197</c:v>
                </c:pt>
                <c:pt idx="14">
                  <c:v>-1.8627450980392157</c:v>
                </c:pt>
                <c:pt idx="15">
                  <c:v>-2.8627450980392157</c:v>
                </c:pt>
              </c:numCache>
            </c:numRef>
          </c:xVal>
          <c:yVal>
            <c:numRef>
              <c:f>Foglio1!$AF$12:$AF$27</c:f>
              <c:numCache>
                <c:formatCode>General</c:formatCode>
                <c:ptCount val="16"/>
                <c:pt idx="0">
                  <c:v>4.1268782009554998</c:v>
                </c:pt>
                <c:pt idx="1">
                  <c:v>4.0906103245591909</c:v>
                </c:pt>
                <c:pt idx="2">
                  <c:v>3.9958737485250766</c:v>
                </c:pt>
                <c:pt idx="3">
                  <c:v>3.8509523572259319</c:v>
                </c:pt>
                <c:pt idx="4">
                  <c:v>4.3225723188441947</c:v>
                </c:pt>
                <c:pt idx="5">
                  <c:v>4.318176048660936</c:v>
                </c:pt>
                <c:pt idx="6">
                  <c:v>4.3034748119727482</c:v>
                </c:pt>
                <c:pt idx="7">
                  <c:v>4.2658283792098368</c:v>
                </c:pt>
                <c:pt idx="8">
                  <c:v>4.2918129278963155</c:v>
                </c:pt>
                <c:pt idx="9">
                  <c:v>4.2803685352234719</c:v>
                </c:pt>
                <c:pt idx="10">
                  <c:v>4.2439342318274793</c:v>
                </c:pt>
                <c:pt idx="11">
                  <c:v>4.1613795826286717</c:v>
                </c:pt>
                <c:pt idx="12">
                  <c:v>3.8704632202787996</c:v>
                </c:pt>
                <c:pt idx="13">
                  <c:v>3.828146683227589</c:v>
                </c:pt>
                <c:pt idx="14">
                  <c:v>3.7392790179857287</c:v>
                </c:pt>
                <c:pt idx="15">
                  <c:v>3.6439229368472343</c:v>
                </c:pt>
              </c:numCache>
            </c:numRef>
          </c:yVal>
          <c:smooth val="0"/>
        </c:ser>
        <c:ser>
          <c:idx val="1"/>
          <c:order val="1"/>
          <c:tx>
            <c:v>SCORIE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Foglio1!$V$12:$V$27</c:f>
              <c:numCache>
                <c:formatCode>General</c:formatCode>
                <c:ptCount val="16"/>
                <c:pt idx="0">
                  <c:v>1</c:v>
                </c:pt>
                <c:pt idx="1">
                  <c:v>0.69897000433601886</c:v>
                </c:pt>
                <c:pt idx="2">
                  <c:v>0</c:v>
                </c:pt>
                <c:pt idx="3">
                  <c:v>-1</c:v>
                </c:pt>
                <c:pt idx="4">
                  <c:v>4.7012987012987013</c:v>
                </c:pt>
                <c:pt idx="5">
                  <c:v>4.4002687056347201</c:v>
                </c:pt>
                <c:pt idx="6">
                  <c:v>3.7012987012987013</c:v>
                </c:pt>
                <c:pt idx="7">
                  <c:v>2.7012987012987013</c:v>
                </c:pt>
                <c:pt idx="8">
                  <c:v>3.3170731707317072</c:v>
                </c:pt>
                <c:pt idx="9">
                  <c:v>3.0160431750677259</c:v>
                </c:pt>
                <c:pt idx="10">
                  <c:v>2.3170731707317072</c:v>
                </c:pt>
                <c:pt idx="11">
                  <c:v>1.3170731707317072</c:v>
                </c:pt>
                <c:pt idx="12">
                  <c:v>-0.86274509803921573</c:v>
                </c:pt>
                <c:pt idx="13">
                  <c:v>-1.163775093703197</c:v>
                </c:pt>
                <c:pt idx="14">
                  <c:v>-1.8627450980392157</c:v>
                </c:pt>
                <c:pt idx="15">
                  <c:v>-2.8627450980392157</c:v>
                </c:pt>
              </c:numCache>
            </c:numRef>
          </c:xVal>
          <c:yVal>
            <c:numRef>
              <c:f>Foglio1!$Z$12:$Z$27</c:f>
              <c:numCache>
                <c:formatCode>General</c:formatCode>
                <c:ptCount val="16"/>
                <c:pt idx="0">
                  <c:v>4.0865292902310877</c:v>
                </c:pt>
                <c:pt idx="1">
                  <c:v>4.0446293680503826</c:v>
                </c:pt>
                <c:pt idx="2">
                  <c:v>3.9391592202388814</c:v>
                </c:pt>
                <c:pt idx="3">
                  <c:v>3.790186061760267</c:v>
                </c:pt>
                <c:pt idx="4">
                  <c:v>4.320909895925384</c:v>
                </c:pt>
                <c:pt idx="5">
                  <c:v>4.3158026194045958</c:v>
                </c:pt>
                <c:pt idx="6">
                  <c:v>4.2984194623978897</c:v>
                </c:pt>
                <c:pt idx="7">
                  <c:v>4.2529576567316418</c:v>
                </c:pt>
                <c:pt idx="8">
                  <c:v>4.284426858396027</c:v>
                </c:pt>
                <c:pt idx="9">
                  <c:v>4.2705988205609415</c:v>
                </c:pt>
                <c:pt idx="10">
                  <c:v>4.226352116494895</c:v>
                </c:pt>
                <c:pt idx="11">
                  <c:v>4.1270919975331086</c:v>
                </c:pt>
                <c:pt idx="12">
                  <c:v>3.8093080662204284</c:v>
                </c:pt>
                <c:pt idx="13">
                  <c:v>3.7682242664893089</c:v>
                </c:pt>
                <c:pt idx="14">
                  <c:v>3.686854999877931</c:v>
                </c:pt>
                <c:pt idx="15">
                  <c:v>3.6077553887274871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470920"/>
        <c:axId val="390470528"/>
      </c:scatterChart>
      <c:valAx>
        <c:axId val="390470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90470528"/>
        <c:crosses val="autoZero"/>
        <c:crossBetween val="midCat"/>
      </c:valAx>
      <c:valAx>
        <c:axId val="390470528"/>
        <c:scaling>
          <c:orientation val="minMax"/>
          <c:min val="3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90470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133350</xdr:colOff>
      <xdr:row>14</xdr:row>
      <xdr:rowOff>166687</xdr:rowOff>
    </xdr:from>
    <xdr:to>
      <xdr:col>18</xdr:col>
      <xdr:colOff>438150</xdr:colOff>
      <xdr:row>29</xdr:row>
      <xdr:rowOff>52387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15</xdr:row>
      <xdr:rowOff>0</xdr:rowOff>
    </xdr:from>
    <xdr:to>
      <xdr:col>10</xdr:col>
      <xdr:colOff>304800</xdr:colOff>
      <xdr:row>29</xdr:row>
      <xdr:rowOff>76200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15</xdr:row>
      <xdr:rowOff>0</xdr:rowOff>
    </xdr:from>
    <xdr:to>
      <xdr:col>9</xdr:col>
      <xdr:colOff>304800</xdr:colOff>
      <xdr:row>29</xdr:row>
      <xdr:rowOff>76200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32</xdr:row>
      <xdr:rowOff>0</xdr:rowOff>
    </xdr:from>
    <xdr:to>
      <xdr:col>9</xdr:col>
      <xdr:colOff>304800</xdr:colOff>
      <xdr:row>46</xdr:row>
      <xdr:rowOff>76200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542925</xdr:colOff>
      <xdr:row>32</xdr:row>
      <xdr:rowOff>147637</xdr:rowOff>
    </xdr:from>
    <xdr:to>
      <xdr:col>22</xdr:col>
      <xdr:colOff>314325</xdr:colOff>
      <xdr:row>47</xdr:row>
      <xdr:rowOff>33337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333375</xdr:colOff>
      <xdr:row>32</xdr:row>
      <xdr:rowOff>4762</xdr:rowOff>
    </xdr:from>
    <xdr:to>
      <xdr:col>34</xdr:col>
      <xdr:colOff>28575</xdr:colOff>
      <xdr:row>46</xdr:row>
      <xdr:rowOff>80962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G28"/>
  <sheetViews>
    <sheetView tabSelected="1" topLeftCell="X7" workbookViewId="0">
      <selection activeCell="AF47" sqref="AF47"/>
    </sheetView>
  </sheetViews>
  <sheetFormatPr defaultRowHeight="15" x14ac:dyDescent="0.25"/>
  <cols>
    <col min="22" max="22" width="8" customWidth="1"/>
    <col min="23" max="23" width="15.85546875" customWidth="1"/>
  </cols>
  <sheetData>
    <row r="1" spans="3:33" x14ac:dyDescent="0.25">
      <c r="F1" t="s">
        <v>0</v>
      </c>
      <c r="J1" t="s">
        <v>1</v>
      </c>
    </row>
    <row r="3" spans="3:33" x14ac:dyDescent="0.25">
      <c r="E3">
        <v>5</v>
      </c>
      <c r="F3">
        <v>10</v>
      </c>
      <c r="G3">
        <v>20</v>
      </c>
      <c r="H3">
        <v>30</v>
      </c>
      <c r="J3">
        <v>5</v>
      </c>
      <c r="K3">
        <v>10</v>
      </c>
      <c r="L3">
        <v>20</v>
      </c>
      <c r="M3">
        <v>30</v>
      </c>
      <c r="X3" t="s">
        <v>2</v>
      </c>
      <c r="Z3" t="s">
        <v>0</v>
      </c>
    </row>
    <row r="5" spans="3:33" x14ac:dyDescent="0.25">
      <c r="C5">
        <v>10</v>
      </c>
      <c r="E5">
        <v>25230</v>
      </c>
      <c r="F5">
        <v>20918</v>
      </c>
      <c r="G5">
        <v>11903</v>
      </c>
      <c r="H5">
        <v>8038</v>
      </c>
      <c r="J5">
        <v>21320</v>
      </c>
      <c r="K5">
        <v>18583</v>
      </c>
      <c r="L5">
        <v>13942</v>
      </c>
      <c r="M5">
        <v>7913</v>
      </c>
      <c r="W5" t="s">
        <v>3</v>
      </c>
      <c r="X5" t="s">
        <v>4</v>
      </c>
    </row>
    <row r="6" spans="3:33" x14ac:dyDescent="0.25">
      <c r="C6">
        <v>5</v>
      </c>
      <c r="E6">
        <v>23800</v>
      </c>
      <c r="F6">
        <v>19620</v>
      </c>
      <c r="G6">
        <v>10534</v>
      </c>
      <c r="H6">
        <v>7095</v>
      </c>
      <c r="J6">
        <v>21159</v>
      </c>
      <c r="K6">
        <v>17824</v>
      </c>
      <c r="L6">
        <v>12721</v>
      </c>
      <c r="M6">
        <v>6944</v>
      </c>
      <c r="AE6" t="s">
        <v>9</v>
      </c>
      <c r="AF6" t="s">
        <v>10</v>
      </c>
    </row>
    <row r="7" spans="3:33" x14ac:dyDescent="0.25">
      <c r="C7">
        <v>1</v>
      </c>
      <c r="E7">
        <v>21144</v>
      </c>
      <c r="F7">
        <v>16826</v>
      </c>
      <c r="G7">
        <v>8000</v>
      </c>
      <c r="H7">
        <v>5121</v>
      </c>
      <c r="J7">
        <v>19587</v>
      </c>
      <c r="K7">
        <v>15983</v>
      </c>
      <c r="L7">
        <v>10868</v>
      </c>
      <c r="M7">
        <v>5234</v>
      </c>
      <c r="W7">
        <v>3353</v>
      </c>
      <c r="X7">
        <f>E5-H8</f>
        <v>21877</v>
      </c>
      <c r="Z7">
        <v>0.90383340574982385</v>
      </c>
      <c r="AA7">
        <v>0.81519007125030185</v>
      </c>
      <c r="AB7">
        <v>10</v>
      </c>
      <c r="AE7">
        <v>0.60269646224052109</v>
      </c>
      <c r="AF7">
        <v>0.77109376715695943</v>
      </c>
    </row>
    <row r="8" spans="3:33" x14ac:dyDescent="0.25">
      <c r="C8">
        <v>0.1</v>
      </c>
      <c r="E8">
        <v>16273</v>
      </c>
      <c r="F8">
        <v>12163</v>
      </c>
      <c r="G8">
        <v>5235</v>
      </c>
      <c r="H8">
        <v>3353</v>
      </c>
      <c r="J8">
        <v>17147</v>
      </c>
      <c r="K8">
        <v>13150</v>
      </c>
      <c r="L8">
        <v>8000</v>
      </c>
      <c r="M8">
        <v>3273</v>
      </c>
    </row>
    <row r="9" spans="3:33" x14ac:dyDescent="0.25">
      <c r="U9" t="s">
        <v>5</v>
      </c>
      <c r="V9" t="s">
        <v>6</v>
      </c>
      <c r="W9" t="s">
        <v>7</v>
      </c>
      <c r="X9" t="s">
        <v>8</v>
      </c>
    </row>
    <row r="10" spans="3:33" x14ac:dyDescent="0.25">
      <c r="E10">
        <f>-19*(E3-$G$3)/((92+E3-$G$3))</f>
        <v>3.7012987012987013</v>
      </c>
      <c r="F10">
        <f t="shared" ref="F10:M10" si="0">-19*(F3-$G$3)/((92+F3-$G$3))</f>
        <v>2.3170731707317072</v>
      </c>
      <c r="G10">
        <f t="shared" si="0"/>
        <v>0</v>
      </c>
      <c r="H10">
        <f t="shared" si="0"/>
        <v>-1.8627450980392157</v>
      </c>
      <c r="J10">
        <f t="shared" si="0"/>
        <v>3.7012987012987013</v>
      </c>
      <c r="K10">
        <f t="shared" si="0"/>
        <v>2.3170731707317072</v>
      </c>
      <c r="L10">
        <f t="shared" si="0"/>
        <v>0</v>
      </c>
      <c r="M10">
        <f t="shared" si="0"/>
        <v>-1.8627450980392157</v>
      </c>
    </row>
    <row r="12" spans="3:33" x14ac:dyDescent="0.25">
      <c r="U12">
        <v>10</v>
      </c>
      <c r="V12">
        <f>LOG(U12)</f>
        <v>1</v>
      </c>
      <c r="W12">
        <v>11903</v>
      </c>
      <c r="X12">
        <f>LOG(W12)</f>
        <v>4.0756564335979339</v>
      </c>
      <c r="Y12">
        <f>$W$7+($X$7-$W$7)/(1+EXP($Z$7-$AA$7*V12))</f>
        <v>12204.761308448262</v>
      </c>
      <c r="Z12">
        <f>LOG(Y12)</f>
        <v>4.0865292902310877</v>
      </c>
      <c r="AA12">
        <f>(X12-Z12)^2</f>
        <v>1.1821901136511524E-4</v>
      </c>
      <c r="AC12">
        <v>13942</v>
      </c>
      <c r="AD12">
        <f>LOG(AC12)</f>
        <v>4.1443250784004881</v>
      </c>
      <c r="AE12">
        <f>$W$7+($X$7-$W$7)/(1+EXP($AE$7-$AF$7*V12))</f>
        <v>13393.010242101082</v>
      </c>
      <c r="AF12">
        <f>LOG(AE12)</f>
        <v>4.1268782009554998</v>
      </c>
      <c r="AG12">
        <f>(AD12-AF12)^2</f>
        <v>3.0439353258044131E-4</v>
      </c>
    </row>
    <row r="13" spans="3:33" x14ac:dyDescent="0.25">
      <c r="U13">
        <v>5</v>
      </c>
      <c r="V13">
        <f t="shared" ref="V13:V18" si="1">LOG(U13)</f>
        <v>0.69897000433601886</v>
      </c>
      <c r="W13">
        <v>10534</v>
      </c>
      <c r="X13">
        <f t="shared" ref="X13:X27" si="2">LOG(W13)</f>
        <v>4.0225933140214618</v>
      </c>
      <c r="Y13">
        <f t="shared" ref="Y13:Y27" si="3">$W$7+($X$7-$W$7)/(1+EXP($Z$7-$AA$7*V13))</f>
        <v>11082.286364036489</v>
      </c>
      <c r="Z13">
        <f t="shared" ref="Z13:Z27" si="4">LOG(Y13)</f>
        <v>4.0446293680503826</v>
      </c>
      <c r="AA13">
        <f t="shared" ref="AA13:AA27" si="5">(X13-Z13)^2</f>
        <v>4.8558767716551826E-4</v>
      </c>
      <c r="AC13">
        <v>12721</v>
      </c>
      <c r="AD13">
        <f t="shared" ref="AD13:AD27" si="6">LOG(AC13)</f>
        <v>4.1045212526183281</v>
      </c>
      <c r="AE13">
        <f t="shared" ref="AE13:AE27" si="7">$W$7+($X$7-$W$7)/(1+EXP($AE$7-$AF$7*V13))</f>
        <v>12319.989127481806</v>
      </c>
      <c r="AF13">
        <f t="shared" ref="AF13:AF27" si="8">LOG(AE13)</f>
        <v>4.0906103245591909</v>
      </c>
      <c r="AG13">
        <f t="shared" ref="AG13:AG27" si="9">(AD13-AF13)^2</f>
        <v>1.9351391946649023E-4</v>
      </c>
    </row>
    <row r="14" spans="3:33" x14ac:dyDescent="0.25">
      <c r="U14">
        <v>1</v>
      </c>
      <c r="V14">
        <f t="shared" si="1"/>
        <v>0</v>
      </c>
      <c r="W14">
        <v>8000</v>
      </c>
      <c r="X14">
        <f t="shared" si="2"/>
        <v>3.9030899869919438</v>
      </c>
      <c r="Y14">
        <f t="shared" si="3"/>
        <v>8692.7906435518125</v>
      </c>
      <c r="Z14">
        <f t="shared" si="4"/>
        <v>3.9391592202388814</v>
      </c>
      <c r="AA14">
        <f t="shared" si="5"/>
        <v>1.3009895870219937E-3</v>
      </c>
      <c r="AC14">
        <v>10868</v>
      </c>
      <c r="AD14">
        <f t="shared" si="6"/>
        <v>4.0361496297458528</v>
      </c>
      <c r="AE14">
        <f t="shared" si="7"/>
        <v>9905.439471891179</v>
      </c>
      <c r="AF14">
        <f t="shared" si="8"/>
        <v>3.9958737485250766</v>
      </c>
      <c r="AG14">
        <f t="shared" si="9"/>
        <v>1.6221466081100719E-3</v>
      </c>
    </row>
    <row r="15" spans="3:33" x14ac:dyDescent="0.25">
      <c r="U15">
        <v>0.1</v>
      </c>
      <c r="V15">
        <f t="shared" si="1"/>
        <v>-1</v>
      </c>
      <c r="W15">
        <v>5235</v>
      </c>
      <c r="X15">
        <f t="shared" si="2"/>
        <v>3.718916686014861</v>
      </c>
      <c r="Y15">
        <f t="shared" si="3"/>
        <v>6168.5922195884195</v>
      </c>
      <c r="Z15">
        <f t="shared" si="4"/>
        <v>3.790186061760267</v>
      </c>
      <c r="AA15">
        <f t="shared" si="5"/>
        <v>5.0793239191398547E-3</v>
      </c>
      <c r="AC15">
        <v>8000</v>
      </c>
      <c r="AD15">
        <f t="shared" si="6"/>
        <v>3.9030899869919438</v>
      </c>
      <c r="AE15">
        <f t="shared" si="7"/>
        <v>7094.9993045805477</v>
      </c>
      <c r="AF15">
        <f t="shared" si="8"/>
        <v>3.8509523572259319</v>
      </c>
      <c r="AG15">
        <f t="shared" si="9"/>
        <v>2.7183324376177285E-3</v>
      </c>
    </row>
    <row r="16" spans="3:33" x14ac:dyDescent="0.25">
      <c r="U16">
        <v>10</v>
      </c>
      <c r="V16">
        <f>LOG(U16)+$E$10</f>
        <v>4.7012987012987013</v>
      </c>
      <c r="W16">
        <v>25230</v>
      </c>
      <c r="X16">
        <f t="shared" si="2"/>
        <v>4.4019172505175748</v>
      </c>
      <c r="Y16">
        <f t="shared" si="3"/>
        <v>20936.780305924149</v>
      </c>
      <c r="Z16">
        <f t="shared" si="4"/>
        <v>4.320909895925384</v>
      </c>
      <c r="AA16">
        <f t="shared" si="5"/>
        <v>6.5621914980249314E-3</v>
      </c>
      <c r="AC16">
        <v>21320</v>
      </c>
      <c r="AD16">
        <f t="shared" si="6"/>
        <v>4.3287872003545349</v>
      </c>
      <c r="AE16">
        <f t="shared" si="7"/>
        <v>21017.077168931781</v>
      </c>
      <c r="AF16">
        <f t="shared" si="8"/>
        <v>4.3225723188441947</v>
      </c>
      <c r="AG16">
        <f t="shared" si="9"/>
        <v>3.8624752187568736E-5</v>
      </c>
    </row>
    <row r="17" spans="21:33" x14ac:dyDescent="0.25">
      <c r="U17">
        <v>5</v>
      </c>
      <c r="V17">
        <f t="shared" ref="V17:V19" si="10">LOG(U17)+$E$10</f>
        <v>4.4002687056347201</v>
      </c>
      <c r="W17">
        <v>23800</v>
      </c>
      <c r="X17">
        <f t="shared" si="2"/>
        <v>4.3765769570565123</v>
      </c>
      <c r="Y17">
        <f t="shared" si="3"/>
        <v>20692.007130925289</v>
      </c>
      <c r="Z17">
        <f t="shared" si="4"/>
        <v>4.3158026194045958</v>
      </c>
      <c r="AA17">
        <f t="shared" si="5"/>
        <v>3.6935201170291594E-3</v>
      </c>
      <c r="AC17">
        <v>21159</v>
      </c>
      <c r="AD17">
        <f t="shared" si="6"/>
        <v>4.3254951385642642</v>
      </c>
      <c r="AE17">
        <f t="shared" si="7"/>
        <v>20805.3989845055</v>
      </c>
      <c r="AF17">
        <f t="shared" si="8"/>
        <v>4.318176048660936</v>
      </c>
      <c r="AG17">
        <f t="shared" si="9"/>
        <v>5.3569077013000667E-5</v>
      </c>
    </row>
    <row r="18" spans="21:33" x14ac:dyDescent="0.25">
      <c r="U18">
        <v>1</v>
      </c>
      <c r="V18">
        <f t="shared" si="10"/>
        <v>3.7012987012987013</v>
      </c>
      <c r="W18">
        <v>21144</v>
      </c>
      <c r="X18">
        <f t="shared" si="2"/>
        <v>4.3251871501236536</v>
      </c>
      <c r="Y18">
        <f t="shared" si="3"/>
        <v>19880.141095665538</v>
      </c>
      <c r="Z18">
        <f t="shared" si="4"/>
        <v>4.2984194623978897</v>
      </c>
      <c r="AA18">
        <f t="shared" si="5"/>
        <v>7.165091061840102E-4</v>
      </c>
      <c r="AC18">
        <v>19587</v>
      </c>
      <c r="AD18">
        <f t="shared" si="6"/>
        <v>4.2919679233241261</v>
      </c>
      <c r="AE18">
        <f t="shared" si="7"/>
        <v>20112.905448417587</v>
      </c>
      <c r="AF18">
        <f t="shared" si="8"/>
        <v>4.3034748119727482</v>
      </c>
      <c r="AG18">
        <f t="shared" si="9"/>
        <v>1.3240848637178671E-4</v>
      </c>
    </row>
    <row r="19" spans="21:33" x14ac:dyDescent="0.25">
      <c r="U19">
        <v>0.1</v>
      </c>
      <c r="V19">
        <f t="shared" si="10"/>
        <v>2.7012987012987013</v>
      </c>
      <c r="W19">
        <v>16273</v>
      </c>
      <c r="X19">
        <f t="shared" si="2"/>
        <v>4.211467624439142</v>
      </c>
      <c r="Y19">
        <f t="shared" si="3"/>
        <v>17904.312803041306</v>
      </c>
      <c r="Z19">
        <f t="shared" si="4"/>
        <v>4.2529576567316418</v>
      </c>
      <c r="AA19">
        <f t="shared" si="5"/>
        <v>1.7214227796326772E-3</v>
      </c>
      <c r="AC19">
        <v>17147</v>
      </c>
      <c r="AD19">
        <f t="shared" si="6"/>
        <v>4.2341881478532022</v>
      </c>
      <c r="AE19">
        <f t="shared" si="7"/>
        <v>18442.864657587088</v>
      </c>
      <c r="AF19">
        <f t="shared" si="8"/>
        <v>4.2658283792098368</v>
      </c>
      <c r="AG19">
        <f t="shared" si="9"/>
        <v>1.0011042403013652E-3</v>
      </c>
    </row>
    <row r="20" spans="21:33" x14ac:dyDescent="0.25">
      <c r="U20">
        <v>10</v>
      </c>
      <c r="V20">
        <f>LOG(U20)+$F$10</f>
        <v>3.3170731707317072</v>
      </c>
      <c r="W20">
        <v>20918</v>
      </c>
      <c r="X20">
        <f t="shared" si="2"/>
        <v>4.3205201586614885</v>
      </c>
      <c r="Y20">
        <f t="shared" si="3"/>
        <v>19249.828222430333</v>
      </c>
      <c r="Z20">
        <f t="shared" si="4"/>
        <v>4.284426858396027</v>
      </c>
      <c r="AA20">
        <f t="shared" si="5"/>
        <v>1.3027263240527659E-3</v>
      </c>
      <c r="AC20">
        <v>18583</v>
      </c>
      <c r="AD20">
        <f t="shared" si="6"/>
        <v>4.2691158268951197</v>
      </c>
      <c r="AE20">
        <f t="shared" si="7"/>
        <v>19580.010839661019</v>
      </c>
      <c r="AF20">
        <f t="shared" si="8"/>
        <v>4.2918129278963155</v>
      </c>
      <c r="AG20">
        <f t="shared" si="9"/>
        <v>5.1515839385848417E-4</v>
      </c>
    </row>
    <row r="21" spans="21:33" x14ac:dyDescent="0.25">
      <c r="U21">
        <v>5</v>
      </c>
      <c r="V21">
        <f t="shared" ref="V21:V23" si="11">LOG(U21)+$F$10</f>
        <v>3.0160431750677259</v>
      </c>
      <c r="W21">
        <v>19620</v>
      </c>
      <c r="X21">
        <f t="shared" si="2"/>
        <v>4.2926990030439294</v>
      </c>
      <c r="Y21">
        <f t="shared" si="3"/>
        <v>18646.564190345456</v>
      </c>
      <c r="Z21">
        <f t="shared" si="4"/>
        <v>4.2705988205609415</v>
      </c>
      <c r="AA21">
        <f t="shared" si="5"/>
        <v>4.8841806578136257E-4</v>
      </c>
      <c r="AC21">
        <v>17824</v>
      </c>
      <c r="AD21">
        <f t="shared" si="6"/>
        <v>4.2510051734936347</v>
      </c>
      <c r="AE21">
        <f t="shared" si="7"/>
        <v>19070.78347141821</v>
      </c>
      <c r="AF21">
        <f t="shared" si="8"/>
        <v>4.2803685352234719</v>
      </c>
      <c r="AG21">
        <f t="shared" si="9"/>
        <v>8.6220701207726923E-4</v>
      </c>
    </row>
    <row r="22" spans="21:33" x14ac:dyDescent="0.25">
      <c r="U22">
        <v>1</v>
      </c>
      <c r="V22">
        <f t="shared" si="11"/>
        <v>2.3170731707317072</v>
      </c>
      <c r="W22">
        <v>16826</v>
      </c>
      <c r="X22">
        <f t="shared" si="2"/>
        <v>4.2259808845795916</v>
      </c>
      <c r="Y22">
        <f t="shared" si="3"/>
        <v>16840.388897155513</v>
      </c>
      <c r="Z22">
        <f t="shared" si="4"/>
        <v>4.226352116494895</v>
      </c>
      <c r="AA22">
        <f t="shared" si="5"/>
        <v>1.3781313493976024E-7</v>
      </c>
      <c r="AC22">
        <v>15983</v>
      </c>
      <c r="AD22">
        <f t="shared" si="6"/>
        <v>4.2036582994562464</v>
      </c>
      <c r="AE22">
        <f t="shared" si="7"/>
        <v>17536.149198770072</v>
      </c>
      <c r="AF22">
        <f t="shared" si="8"/>
        <v>4.2439342318274793</v>
      </c>
      <c r="AG22">
        <f t="shared" si="9"/>
        <v>1.6221507283721301E-3</v>
      </c>
    </row>
    <row r="23" spans="21:33" x14ac:dyDescent="0.25">
      <c r="U23">
        <v>0.1</v>
      </c>
      <c r="V23">
        <f t="shared" si="11"/>
        <v>1.3170731707317072</v>
      </c>
      <c r="W23">
        <v>12163</v>
      </c>
      <c r="X23">
        <f t="shared" si="2"/>
        <v>4.0850407067421939</v>
      </c>
      <c r="Y23">
        <f t="shared" si="3"/>
        <v>13399.605040763829</v>
      </c>
      <c r="Z23">
        <f t="shared" si="4"/>
        <v>4.1270919975331086</v>
      </c>
      <c r="AA23">
        <f t="shared" si="5"/>
        <v>1.768311057182071E-3</v>
      </c>
      <c r="AC23">
        <v>13150</v>
      </c>
      <c r="AD23">
        <f t="shared" si="6"/>
        <v>4.1189257528257768</v>
      </c>
      <c r="AE23">
        <f t="shared" si="7"/>
        <v>14500.386645362414</v>
      </c>
      <c r="AF23">
        <f t="shared" si="8"/>
        <v>4.1613795826286717</v>
      </c>
      <c r="AG23">
        <f t="shared" si="9"/>
        <v>1.8023276649331685E-3</v>
      </c>
    </row>
    <row r="24" spans="21:33" x14ac:dyDescent="0.25">
      <c r="U24">
        <v>10</v>
      </c>
      <c r="V24">
        <f>LOG(U24)+$H$10</f>
        <v>-0.86274509803921573</v>
      </c>
      <c r="W24">
        <v>8038</v>
      </c>
      <c r="X24">
        <f t="shared" si="2"/>
        <v>3.9051480018560158</v>
      </c>
      <c r="Y24">
        <f t="shared" si="3"/>
        <v>6446.2636824119854</v>
      </c>
      <c r="Z24">
        <f t="shared" si="4"/>
        <v>3.8093080662204284</v>
      </c>
      <c r="AA24">
        <f t="shared" si="5"/>
        <v>9.1852932626335475E-3</v>
      </c>
      <c r="AC24">
        <v>7913</v>
      </c>
      <c r="AD24">
        <f t="shared" si="6"/>
        <v>3.8983411657275093</v>
      </c>
      <c r="AE24">
        <f t="shared" si="7"/>
        <v>7421.0134767379168</v>
      </c>
      <c r="AF24">
        <f t="shared" si="8"/>
        <v>3.8704632202787996</v>
      </c>
      <c r="AG24">
        <f t="shared" si="9"/>
        <v>7.7717984244123366E-4</v>
      </c>
    </row>
    <row r="25" spans="21:33" x14ac:dyDescent="0.25">
      <c r="U25">
        <v>5</v>
      </c>
      <c r="V25">
        <f t="shared" ref="V25:V27" si="12">LOG(U25)+$H$10</f>
        <v>-1.163775093703197</v>
      </c>
      <c r="W25">
        <v>7095</v>
      </c>
      <c r="X25">
        <f t="shared" si="2"/>
        <v>3.8509523997934929</v>
      </c>
      <c r="Y25">
        <f t="shared" si="3"/>
        <v>5864.4092013246818</v>
      </c>
      <c r="Z25">
        <f t="shared" si="4"/>
        <v>3.7682242664893089</v>
      </c>
      <c r="AA25">
        <f t="shared" si="5"/>
        <v>6.8439440399948462E-3</v>
      </c>
      <c r="AC25">
        <v>6944</v>
      </c>
      <c r="AD25">
        <f t="shared" si="6"/>
        <v>3.8416097121684354</v>
      </c>
      <c r="AE25">
        <f t="shared" si="7"/>
        <v>6732.0399295206171</v>
      </c>
      <c r="AF25">
        <f t="shared" si="8"/>
        <v>3.828146683227589</v>
      </c>
      <c r="AG25">
        <f t="shared" si="9"/>
        <v>1.8125314826206743E-4</v>
      </c>
    </row>
    <row r="26" spans="21:33" x14ac:dyDescent="0.25">
      <c r="U26">
        <v>1</v>
      </c>
      <c r="V26">
        <f t="shared" si="12"/>
        <v>-1.8627450980392157</v>
      </c>
      <c r="W26">
        <v>5121</v>
      </c>
      <c r="X26">
        <f t="shared" si="2"/>
        <v>3.7093547758343961</v>
      </c>
      <c r="Y26">
        <f t="shared" si="3"/>
        <v>4862.4483353502701</v>
      </c>
      <c r="Z26">
        <f t="shared" si="4"/>
        <v>3.686854999877931</v>
      </c>
      <c r="AA26">
        <f t="shared" si="5"/>
        <v>5.0623991809112636E-4</v>
      </c>
      <c r="AC26">
        <v>5234</v>
      </c>
      <c r="AD26">
        <f t="shared" si="6"/>
        <v>3.7188337183038622</v>
      </c>
      <c r="AE26">
        <f t="shared" si="7"/>
        <v>5486.2932557236127</v>
      </c>
      <c r="AF26">
        <f t="shared" si="8"/>
        <v>3.7392790179857287</v>
      </c>
      <c r="AG26">
        <f t="shared" si="9"/>
        <v>4.1801027908132957E-4</v>
      </c>
    </row>
    <row r="27" spans="21:33" x14ac:dyDescent="0.25">
      <c r="U27">
        <v>0.1</v>
      </c>
      <c r="V27">
        <f t="shared" si="12"/>
        <v>-2.8627450980392157</v>
      </c>
      <c r="W27">
        <v>3353</v>
      </c>
      <c r="X27">
        <f t="shared" si="2"/>
        <v>3.5254335534288201</v>
      </c>
      <c r="Y27">
        <f t="shared" si="3"/>
        <v>4052.8020183169497</v>
      </c>
      <c r="Z27">
        <f t="shared" si="4"/>
        <v>3.6077553887274871</v>
      </c>
      <c r="AA27">
        <f t="shared" si="5"/>
        <v>6.776884566940854E-3</v>
      </c>
      <c r="AC27">
        <v>3273</v>
      </c>
      <c r="AD27">
        <f t="shared" si="6"/>
        <v>3.5149460053080044</v>
      </c>
      <c r="AE27">
        <f t="shared" si="7"/>
        <v>4404.7669641907578</v>
      </c>
      <c r="AF27">
        <f t="shared" si="8"/>
        <v>3.6439229368472343</v>
      </c>
      <c r="AG27">
        <f t="shared" si="9"/>
        <v>1.663504886927521E-2</v>
      </c>
    </row>
    <row r="28" spans="21:33" x14ac:dyDescent="0.25">
      <c r="AA28">
        <f>SUM(AA12:AA27)</f>
        <v>4.6549718743374775E-2</v>
      </c>
      <c r="AG28">
        <f>SUM(AG12:AG27)</f>
        <v>2.8877428991949346E-2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CRISMAN BRUNO</dc:creator>
  <cp:lastModifiedBy>CRISMAN BRUNO</cp:lastModifiedBy>
  <cp:lastPrinted>2017-10-20T14:01:54Z</cp:lastPrinted>
  <dcterms:created xsi:type="dcterms:W3CDTF">2017-10-20T08:26:08Z</dcterms:created>
  <dcterms:modified xsi:type="dcterms:W3CDTF">2018-02-09T15:02:40Z</dcterms:modified>
</cp:coreProperties>
</file>